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dastro de Itens" sheetId="1" state="visible" r:id="rId3"/>
    <sheet name="Controle de Locações" sheetId="2" state="visible" r:id="rId4"/>
    <sheet name="Manutenção" sheetId="3" state="visible" r:id="rId5"/>
    <sheet name="Dashboard" sheetId="4" state="visible" r:id="rId6"/>
    <sheet name="Instruçõe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<sst xmlns="http://schemas.openxmlformats.org/spreadsheetml/2006/main" count="184" uniqueCount="149">
  <si>
    <t xml:space="preserve">🪑  CONTROLE DE ESTOQUE — LOCAÇÃO DE MÓVEIS</t>
  </si>
  <si>
    <t xml:space="preserve">Cadastro de Itens do Estoque</t>
  </si>
  <si>
    <t xml:space="preserve">Código</t>
  </si>
  <si>
    <t xml:space="preserve">Nome do Item</t>
  </si>
  <si>
    <t xml:space="preserve">Categoria</t>
  </si>
  <si>
    <t xml:space="preserve">Qtd. Total</t>
  </si>
  <si>
    <t xml:space="preserve">Qtd. Disponível</t>
  </si>
  <si>
    <t xml:space="preserve">Qtd. Locada</t>
  </si>
  <si>
    <t xml:space="preserve">Qtd. Manutenção</t>
  </si>
  <si>
    <t xml:space="preserve">Valor Unit. (R$)</t>
  </si>
  <si>
    <t xml:space="preserve">Diária (R$)</t>
  </si>
  <si>
    <t xml:space="preserve">Estado</t>
  </si>
  <si>
    <t xml:space="preserve">Localização</t>
  </si>
  <si>
    <t xml:space="preserve">Observações</t>
  </si>
  <si>
    <t xml:space="preserve">MOV001</t>
  </si>
  <si>
    <t xml:space="preserve">Cadeira Tiffany Branca</t>
  </si>
  <si>
    <t xml:space="preserve">Cadeiras</t>
  </si>
  <si>
    <t xml:space="preserve">Bom</t>
  </si>
  <si>
    <t xml:space="preserve">Galpão A - Est. 01</t>
  </si>
  <si>
    <t xml:space="preserve">MOV002</t>
  </si>
  <si>
    <t xml:space="preserve">Mesa Redonda 1,20m</t>
  </si>
  <si>
    <t xml:space="preserve">Mesas</t>
  </si>
  <si>
    <t xml:space="preserve">Galpão A - Est. 02</t>
  </si>
  <si>
    <t xml:space="preserve">MOV003</t>
  </si>
  <si>
    <t xml:space="preserve">Mesa Retangular 2,40m</t>
  </si>
  <si>
    <t xml:space="preserve">Galpão A - Est. 03</t>
  </si>
  <si>
    <t xml:space="preserve">MOV004</t>
  </si>
  <si>
    <t xml:space="preserve">Cadeira Duna Branca</t>
  </si>
  <si>
    <t xml:space="preserve">Regular</t>
  </si>
  <si>
    <t xml:space="preserve">Galpão B - Est. 01</t>
  </si>
  <si>
    <t xml:space="preserve">Revisar pintura</t>
  </si>
  <si>
    <t xml:space="preserve">MOV005</t>
  </si>
  <si>
    <t xml:space="preserve">Poltrona Luís XV</t>
  </si>
  <si>
    <t xml:space="preserve">Poltronas</t>
  </si>
  <si>
    <t xml:space="preserve">Galpão B - Est. 02</t>
  </si>
  <si>
    <t xml:space="preserve">MOV006</t>
  </si>
  <si>
    <t xml:space="preserve">Sofá 3 Lugares</t>
  </si>
  <si>
    <t xml:space="preserve">Sofás</t>
  </si>
  <si>
    <t xml:space="preserve">Galpão C - Est. 01</t>
  </si>
  <si>
    <t xml:space="preserve">MOV007</t>
  </si>
  <si>
    <t xml:space="preserve">Aparador Espelhado</t>
  </si>
  <si>
    <t xml:space="preserve">Aparadores</t>
  </si>
  <si>
    <t xml:space="preserve">Galpão C - Est. 02</t>
  </si>
  <si>
    <t xml:space="preserve">MOV008</t>
  </si>
  <si>
    <t xml:space="preserve">Banqueta Alta</t>
  </si>
  <si>
    <t xml:space="preserve">Banquetas</t>
  </si>
  <si>
    <t xml:space="preserve">Galpão A - Est. 04</t>
  </si>
  <si>
    <t xml:space="preserve">MOV009</t>
  </si>
  <si>
    <t xml:space="preserve">Mesa Bistrô</t>
  </si>
  <si>
    <t xml:space="preserve">Galpão A - Est. 05</t>
  </si>
  <si>
    <t xml:space="preserve">Pernas oscilando</t>
  </si>
  <si>
    <t xml:space="preserve">MOV010</t>
  </si>
  <si>
    <t xml:space="preserve">Cadeira Feston</t>
  </si>
  <si>
    <t xml:space="preserve">Galpão B - Est. 03</t>
  </si>
  <si>
    <t xml:space="preserve">📋  CONTROLE DE LOCAÇÕES</t>
  </si>
  <si>
    <t xml:space="preserve">Registro de Entradas e Saídas de Itens</t>
  </si>
  <si>
    <t xml:space="preserve">Nº Contrato</t>
  </si>
  <si>
    <t xml:space="preserve">Cliente</t>
  </si>
  <si>
    <t xml:space="preserve">Telefone</t>
  </si>
  <si>
    <t xml:space="preserve">Código Item</t>
  </si>
  <si>
    <t xml:space="preserve">Qtd.</t>
  </si>
  <si>
    <t xml:space="preserve">Data Saída</t>
  </si>
  <si>
    <t xml:space="preserve">Data Retorno Prev.</t>
  </si>
  <si>
    <t xml:space="preserve">Data Retorno Real</t>
  </si>
  <si>
    <t xml:space="preserve">Dias</t>
  </si>
  <si>
    <t xml:space="preserve">Valor Diária (R$)</t>
  </si>
  <si>
    <t xml:space="preserve">Total (R$)</t>
  </si>
  <si>
    <t xml:space="preserve">Status</t>
  </si>
  <si>
    <t xml:space="preserve">LOC-001</t>
  </si>
  <si>
    <t xml:space="preserve">Eventos Premium Ltda</t>
  </si>
  <si>
    <t xml:space="preserve">(13) 99999-0001</t>
  </si>
  <si>
    <t xml:space="preserve">2025-06-15</t>
  </si>
  <si>
    <t xml:space="preserve">2025-06-17</t>
  </si>
  <si>
    <t xml:space="preserve">Em Dia</t>
  </si>
  <si>
    <t xml:space="preserve">LOC-002</t>
  </si>
  <si>
    <t xml:space="preserve">Casamentos &amp; Cia</t>
  </si>
  <si>
    <t xml:space="preserve">(13) 99888-0002</t>
  </si>
  <si>
    <t xml:space="preserve">2025-06-20</t>
  </si>
  <si>
    <t xml:space="preserve">2025-06-22</t>
  </si>
  <si>
    <t xml:space="preserve">40.00</t>
  </si>
  <si>
    <t xml:space="preserve">Ativa</t>
  </si>
  <si>
    <t xml:space="preserve">Evento ao ar livre</t>
  </si>
  <si>
    <t xml:space="preserve">LOC-003</t>
  </si>
  <si>
    <t xml:space="preserve">Buffet Esperança</t>
  </si>
  <si>
    <t xml:space="preserve">(11) 97777-0003</t>
  </si>
  <si>
    <t xml:space="preserve">2025-06-10</t>
  </si>
  <si>
    <t xml:space="preserve">2025-06-12</t>
  </si>
  <si>
    <t xml:space="preserve">2025-06-14</t>
  </si>
  <si>
    <t xml:space="preserve">Devolvido com Atraso</t>
  </si>
  <si>
    <t xml:space="preserve">2 dias de multa</t>
  </si>
  <si>
    <t xml:space="preserve">🔧  CONTROLE DE MANUTENÇÃO</t>
  </si>
  <si>
    <t xml:space="preserve">Registro de Reparos e Baixas</t>
  </si>
  <si>
    <t xml:space="preserve">Nº OS</t>
  </si>
  <si>
    <t xml:space="preserve">Problema</t>
  </si>
  <si>
    <t xml:space="preserve">Data Entrada</t>
  </si>
  <si>
    <t xml:space="preserve">Data Saída Prev.</t>
  </si>
  <si>
    <t xml:space="preserve">Data Saída Real</t>
  </si>
  <si>
    <t xml:space="preserve">Custo R$</t>
  </si>
  <si>
    <t xml:space="preserve">Responsável</t>
  </si>
  <si>
    <t xml:space="preserve">OS-001</t>
  </si>
  <si>
    <t xml:space="preserve">Pintura descascada</t>
  </si>
  <si>
    <t xml:space="preserve">2025-06-01</t>
  </si>
  <si>
    <t xml:space="preserve">2025-06-08</t>
  </si>
  <si>
    <t xml:space="preserve">2025-06-07</t>
  </si>
  <si>
    <t xml:space="preserve">Concluído</t>
  </si>
  <si>
    <t xml:space="preserve">João Silva</t>
  </si>
  <si>
    <t xml:space="preserve">OS-002</t>
  </si>
  <si>
    <t xml:space="preserve">Perna solta</t>
  </si>
  <si>
    <t xml:space="preserve">2025-06-18</t>
  </si>
  <si>
    <t xml:space="preserve">2025-06-25</t>
  </si>
  <si>
    <t xml:space="preserve">80.00</t>
  </si>
  <si>
    <t xml:space="preserve">Em andamento</t>
  </si>
  <si>
    <t xml:space="preserve">Pedro Costa</t>
  </si>
  <si>
    <t xml:space="preserve">📊  DASHBOARD — RESUMO DO ESTOQUE</t>
  </si>
  <si>
    <t xml:space="preserve">Total de Itens (Tipos)</t>
  </si>
  <si>
    <t xml:space="preserve">Total Peças Estoque</t>
  </si>
  <si>
    <t xml:space="preserve">Locações Ativas</t>
  </si>
  <si>
    <t xml:space="preserve">Em Manutenção</t>
  </si>
  <si>
    <t xml:space="preserve">Itens c/ Estoque Zero</t>
  </si>
  <si>
    <t xml:space="preserve">Receita Locações (R$)</t>
  </si>
  <si>
    <t xml:space="preserve">Custo Manutenção (R$)</t>
  </si>
  <si>
    <t xml:space="preserve">Devoluções com Atraso</t>
  </si>
  <si>
    <t xml:space="preserve">Resumo por Categoria</t>
  </si>
  <si>
    <t xml:space="preserve">Total Peças</t>
  </si>
  <si>
    <t xml:space="preserve">Disponível</t>
  </si>
  <si>
    <t xml:space="preserve">Locado</t>
  </si>
  <si>
    <t xml:space="preserve">Manutenção</t>
  </si>
  <si>
    <t xml:space="preserve">📖  MANUAL DE USO DA PLANILHA</t>
  </si>
  <si>
    <t xml:space="preserve">CADASTRO DE ITENS</t>
  </si>
  <si>
    <t xml:space="preserve">• Cada item deve ter um Código único (ex: MOV001).</t>
  </si>
  <si>
    <t xml:space="preserve">• Preencha Qtd. Total manualmente. As demais colunas são calculadas automaticamente.</t>
  </si>
  <si>
    <t xml:space="preserve">• Qtd. Disponível = Total − Locada − Manutenção.</t>
  </si>
  <si>
    <t xml:space="preserve">• Células em vermelho = estoque zerado. Laranja = estoque crítico (≤5 peças).</t>
  </si>
  <si>
    <t xml:space="preserve">• Atualize Qtd. Locada e Qtd. Manutenção conforme os registros das outras abas.</t>
  </si>
  <si>
    <t xml:space="preserve">CONTROLE DE LOCAÇÕES</t>
  </si>
  <si>
    <t xml:space="preserve">• Registre cada saída com um Nº de Contrato único.</t>
  </si>
  <si>
    <t xml:space="preserve">• Preencha a Data Retorno Real quando o item for devolvido.</t>
  </si>
  <si>
    <t xml:space="preserve">• O campo Dias e Total são calculados automaticamente.</t>
  </si>
  <si>
    <t xml:space="preserve">• Status: Ativa | Em Dia | Devolvido com Atraso.</t>
  </si>
  <si>
    <t xml:space="preserve">• Após devolver, atualize manualmente Qtd. Locada no Cadastro de Itens.</t>
  </si>
  <si>
    <t xml:space="preserve">MANUTENÇÃO</t>
  </si>
  <si>
    <t xml:space="preserve">• Abra uma Ordem de Serviço (OS) para cada item danificado.</t>
  </si>
  <si>
    <t xml:space="preserve">• Ao enviar para manutenção, incremente Qtd. Manutenção no Cadastro.</t>
  </si>
  <si>
    <t xml:space="preserve">• Ao retornar, diminua Qtd. Manutenção e atualize o estado do item.</t>
  </si>
  <si>
    <t xml:space="preserve">• Status: Em andamento | Concluído | Descartado.</t>
  </si>
  <si>
    <t xml:space="preserve">DASHBOARD</t>
  </si>
  <si>
    <t xml:space="preserve">• Atualizado automaticamente com base nas outras abas.</t>
  </si>
  <si>
    <t xml:space="preserve">• Confira diariamente os KPIs de itens zerados e atrasos.</t>
  </si>
  <si>
    <t xml:space="preserve">• A tabela por categoria facilita a visão geral do estoque.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</si>
</sst>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&quot;R$ &quot;#,##0.00"/>
    <numFmt numFmtId="167" formatCode="dd/mm/yyyy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22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DDEBF7"/>
      </patternFill>
    </fill>
    <fill>
      <patternFill patternType="solid">
        <fgColor rgb="FFFFFFFF"/>
        <bgColor rgb="FFF2F2F2"/>
      </patternFill>
    </fill>
    <fill>
      <patternFill patternType="solid">
        <fgColor rgb="FFED7D31"/>
        <bgColor rgb="FFFF9900"/>
      </patternFill>
    </fill>
    <fill>
      <patternFill patternType="solid">
        <fgColor rgb="FF70AD47"/>
        <bgColor rgb="FF339966"/>
      </patternFill>
    </fill>
    <fill>
      <patternFill patternType="solid">
        <fgColor rgb="FFC00000"/>
        <bgColor rgb="FFCC0000"/>
      </patternFill>
    </fill>
    <fill>
      <patternFill patternType="solid">
        <fgColor rgb="FF1F6B3B"/>
        <bgColor rgb="FF276221"/>
      </patternFill>
    </fill>
    <fill>
      <patternFill patternType="solid">
        <fgColor rgb="FFBDD7EE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b val="1"/>
        <color rgb="FFCC0000"/>
      </font>
      <fill>
        <patternFill>
          <bgColor rgb="FFFFCCCC"/>
        </patternFill>
      </fill>
    </dxf>
    <dxf>
      <font>
        <b val="1"/>
        <color rgb="FFE05C00"/>
      </font>
      <fill>
        <patternFill>
          <bgColor rgb="FFFFE5CC"/>
        </patternFill>
      </fill>
    </dxf>
    <dxf>
      <font>
        <color rgb="FF276221"/>
      </font>
      <fill>
        <patternFill>
          <bgColor rgb="FFC6EFCE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1F4E79"/>
      </font>
      <fill>
        <patternFill>
          <bgColor rgb="FFDDEBF7"/>
        </patternFill>
      </fill>
    </dxf>
    <dxf>
      <font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9C0006"/>
      <rgbColor rgb="FF1F6B3B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BF7"/>
      <rgbColor rgb="FF660066"/>
      <rgbColor rgb="FFED7D31"/>
      <rgbColor rgb="FF0066CC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FE5CC"/>
      <rgbColor rgb="FFC6EFCE"/>
      <rgbColor rgb="FFFFEB9C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E05C00"/>
      <rgbColor rgb="FF666699"/>
      <rgbColor rgb="FF70AD47"/>
      <rgbColor rgb="FF1F3864"/>
      <rgbColor rgb="FF339966"/>
      <rgbColor rgb="FF003300"/>
      <rgbColor rgb="FF333300"/>
      <rgbColor rgb="FF9C5700"/>
      <rgbColor rgb="FF993366"/>
      <rgbColor rgb="FF1F4E79"/>
      <rgbColor rgb="FF2762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10" min="9" style="0" width="12"/>
    <col collapsed="false" customWidth="true" hidden="false" outlineLevel="0" max="11" min="11" style="0" width="20"/>
    <col collapsed="false" customWidth="true" hidden="false" outlineLevel="0" max="12" min="12" style="0" width="2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36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customFormat="false" ht="19.5" hidden="false" customHeight="true" outlineLevel="0" collapsed="false">
      <c r="A4" s="4" t="s">
        <v>14</v>
      </c>
      <c r="B4" s="4" t="s">
        <v>15</v>
      </c>
      <c r="C4" s="4" t="s">
        <v>16</v>
      </c>
      <c r="D4" s="5" t="n">
        <v>50</v>
      </c>
      <c r="E4" s="6" t="n">
        <f aca="false">D4-F4-G4</f>
        <v>50</v>
      </c>
      <c r="F4" s="5" t="n">
        <v>0</v>
      </c>
      <c r="G4" s="5" t="n">
        <v>0</v>
      </c>
      <c r="H4" s="7" t="n">
        <v>35</v>
      </c>
      <c r="I4" s="7" t="n">
        <v>5</v>
      </c>
      <c r="J4" s="4" t="s">
        <v>17</v>
      </c>
      <c r="K4" s="4" t="s">
        <v>18</v>
      </c>
      <c r="L4" s="4"/>
    </row>
    <row r="5" customFormat="false" ht="19.5" hidden="false" customHeight="true" outlineLevel="0" collapsed="false">
      <c r="A5" s="8" t="s">
        <v>19</v>
      </c>
      <c r="B5" s="8" t="s">
        <v>20</v>
      </c>
      <c r="C5" s="8" t="s">
        <v>21</v>
      </c>
      <c r="D5" s="9" t="n">
        <v>15</v>
      </c>
      <c r="E5" s="10" t="n">
        <f aca="false">D5-F5-G5</f>
        <v>15</v>
      </c>
      <c r="F5" s="9" t="n">
        <v>0</v>
      </c>
      <c r="G5" s="9" t="n">
        <v>0</v>
      </c>
      <c r="H5" s="11" t="n">
        <v>280</v>
      </c>
      <c r="I5" s="11" t="n">
        <v>40</v>
      </c>
      <c r="J5" s="8" t="s">
        <v>17</v>
      </c>
      <c r="K5" s="8" t="s">
        <v>22</v>
      </c>
      <c r="L5" s="8"/>
    </row>
    <row r="6" customFormat="false" ht="19.5" hidden="false" customHeight="true" outlineLevel="0" collapsed="false">
      <c r="A6" s="4" t="s">
        <v>23</v>
      </c>
      <c r="B6" s="4" t="s">
        <v>24</v>
      </c>
      <c r="C6" s="4" t="s">
        <v>21</v>
      </c>
      <c r="D6" s="5" t="n">
        <v>10</v>
      </c>
      <c r="E6" s="6" t="n">
        <f aca="false">D6-F6-G6</f>
        <v>10</v>
      </c>
      <c r="F6" s="5" t="n">
        <v>0</v>
      </c>
      <c r="G6" s="5" t="n">
        <v>0</v>
      </c>
      <c r="H6" s="7" t="n">
        <v>380</v>
      </c>
      <c r="I6" s="7" t="n">
        <v>55</v>
      </c>
      <c r="J6" s="4" t="s">
        <v>17</v>
      </c>
      <c r="K6" s="4" t="s">
        <v>25</v>
      </c>
      <c r="L6" s="4"/>
    </row>
    <row r="7" customFormat="false" ht="19.5" hidden="false" customHeight="true" outlineLevel="0" collapsed="false">
      <c r="A7" s="8" t="s">
        <v>26</v>
      </c>
      <c r="B7" s="8" t="s">
        <v>27</v>
      </c>
      <c r="C7" s="8" t="s">
        <v>16</v>
      </c>
      <c r="D7" s="9" t="n">
        <v>30</v>
      </c>
      <c r="E7" s="10" t="n">
        <f aca="false">D7-F7-G7</f>
        <v>30</v>
      </c>
      <c r="F7" s="9" t="n">
        <v>0</v>
      </c>
      <c r="G7" s="9" t="n">
        <v>0</v>
      </c>
      <c r="H7" s="11" t="n">
        <v>28</v>
      </c>
      <c r="I7" s="11" t="n">
        <v>4</v>
      </c>
      <c r="J7" s="8" t="s">
        <v>28</v>
      </c>
      <c r="K7" s="8" t="s">
        <v>29</v>
      </c>
      <c r="L7" s="8" t="s">
        <v>30</v>
      </c>
    </row>
    <row r="8" customFormat="false" ht="19.5" hidden="false" customHeight="true" outlineLevel="0" collapsed="false">
      <c r="A8" s="4" t="s">
        <v>31</v>
      </c>
      <c r="B8" s="4" t="s">
        <v>32</v>
      </c>
      <c r="C8" s="4" t="s">
        <v>33</v>
      </c>
      <c r="D8" s="5" t="n">
        <v>8</v>
      </c>
      <c r="E8" s="6" t="n">
        <f aca="false">D8-F8-G8</f>
        <v>8</v>
      </c>
      <c r="F8" s="5" t="n">
        <v>0</v>
      </c>
      <c r="G8" s="5" t="n">
        <v>0</v>
      </c>
      <c r="H8" s="7" t="n">
        <v>150</v>
      </c>
      <c r="I8" s="7" t="n">
        <v>25</v>
      </c>
      <c r="J8" s="4" t="s">
        <v>17</v>
      </c>
      <c r="K8" s="4" t="s">
        <v>34</v>
      </c>
      <c r="L8" s="4"/>
    </row>
    <row r="9" customFormat="false" ht="19.5" hidden="false" customHeight="true" outlineLevel="0" collapsed="false">
      <c r="A9" s="8" t="s">
        <v>35</v>
      </c>
      <c r="B9" s="8" t="s">
        <v>36</v>
      </c>
      <c r="C9" s="8" t="s">
        <v>37</v>
      </c>
      <c r="D9" s="9" t="n">
        <v>4</v>
      </c>
      <c r="E9" s="10" t="n">
        <f aca="false">D9-F9-G9</f>
        <v>4</v>
      </c>
      <c r="F9" s="9" t="n">
        <v>0</v>
      </c>
      <c r="G9" s="9" t="n">
        <v>0</v>
      </c>
      <c r="H9" s="11" t="n">
        <v>450</v>
      </c>
      <c r="I9" s="11" t="n">
        <v>70</v>
      </c>
      <c r="J9" s="8" t="s">
        <v>17</v>
      </c>
      <c r="K9" s="8" t="s">
        <v>38</v>
      </c>
      <c r="L9" s="8"/>
    </row>
    <row r="10" customFormat="false" ht="19.5" hidden="false" customHeight="true" outlineLevel="0" collapsed="false">
      <c r="A10" s="4" t="s">
        <v>39</v>
      </c>
      <c r="B10" s="4" t="s">
        <v>40</v>
      </c>
      <c r="C10" s="4" t="s">
        <v>41</v>
      </c>
      <c r="D10" s="5" t="n">
        <v>6</v>
      </c>
      <c r="E10" s="6" t="n">
        <f aca="false">D10-F10-G10</f>
        <v>6</v>
      </c>
      <c r="F10" s="5" t="n">
        <v>0</v>
      </c>
      <c r="G10" s="5" t="n">
        <v>0</v>
      </c>
      <c r="H10" s="7" t="n">
        <v>320</v>
      </c>
      <c r="I10" s="7" t="n">
        <v>45</v>
      </c>
      <c r="J10" s="4" t="s">
        <v>17</v>
      </c>
      <c r="K10" s="4" t="s">
        <v>42</v>
      </c>
      <c r="L10" s="4"/>
    </row>
    <row r="11" customFormat="false" ht="19.5" hidden="false" customHeight="true" outlineLevel="0" collapsed="false">
      <c r="A11" s="8" t="s">
        <v>43</v>
      </c>
      <c r="B11" s="8" t="s">
        <v>44</v>
      </c>
      <c r="C11" s="8" t="s">
        <v>45</v>
      </c>
      <c r="D11" s="9" t="n">
        <v>20</v>
      </c>
      <c r="E11" s="10" t="n">
        <f aca="false">D11-F11-G11</f>
        <v>20</v>
      </c>
      <c r="F11" s="9" t="n">
        <v>0</v>
      </c>
      <c r="G11" s="9" t="n">
        <v>0</v>
      </c>
      <c r="H11" s="11" t="n">
        <v>60</v>
      </c>
      <c r="I11" s="11" t="n">
        <v>8</v>
      </c>
      <c r="J11" s="8" t="s">
        <v>17</v>
      </c>
      <c r="K11" s="8" t="s">
        <v>46</v>
      </c>
      <c r="L11" s="8"/>
    </row>
    <row r="12" customFormat="false" ht="19.5" hidden="false" customHeight="true" outlineLevel="0" collapsed="false">
      <c r="A12" s="4" t="s">
        <v>47</v>
      </c>
      <c r="B12" s="4" t="s">
        <v>48</v>
      </c>
      <c r="C12" s="4" t="s">
        <v>21</v>
      </c>
      <c r="D12" s="5" t="n">
        <v>12</v>
      </c>
      <c r="E12" s="6" t="n">
        <f aca="false">D12-F12-G12</f>
        <v>12</v>
      </c>
      <c r="F12" s="5" t="n">
        <v>0</v>
      </c>
      <c r="G12" s="5" t="n">
        <v>0</v>
      </c>
      <c r="H12" s="7" t="n">
        <v>180</v>
      </c>
      <c r="I12" s="7" t="n">
        <v>25</v>
      </c>
      <c r="J12" s="4" t="s">
        <v>28</v>
      </c>
      <c r="K12" s="4" t="s">
        <v>49</v>
      </c>
      <c r="L12" s="4" t="s">
        <v>50</v>
      </c>
    </row>
    <row r="13" customFormat="false" ht="19.5" hidden="false" customHeight="true" outlineLevel="0" collapsed="false">
      <c r="A13" s="8" t="s">
        <v>51</v>
      </c>
      <c r="B13" s="8" t="s">
        <v>52</v>
      </c>
      <c r="C13" s="8" t="s">
        <v>16</v>
      </c>
      <c r="D13" s="9" t="n">
        <v>40</v>
      </c>
      <c r="E13" s="10" t="n">
        <f aca="false">D13-F13-G13</f>
        <v>40</v>
      </c>
      <c r="F13" s="9" t="n">
        <v>0</v>
      </c>
      <c r="G13" s="9" t="n">
        <v>0</v>
      </c>
      <c r="H13" s="11" t="n">
        <v>32</v>
      </c>
      <c r="I13" s="11" t="n">
        <v>4.5</v>
      </c>
      <c r="J13" s="8" t="s">
        <v>17</v>
      </c>
      <c r="K13" s="8" t="s">
        <v>53</v>
      </c>
      <c r="L13" s="8"/>
    </row>
  </sheetData>
  <mergeCells count="2">
    <mergeCell ref="A1:L1"/>
    <mergeCell ref="A2:L2"/>
  </mergeCells>
  <conditionalFormatting sqref="E4">
    <cfRule type="expression" priority="2" aboveAverage="0" equalAverage="0" bottom="0" percent="0" rank="0" text="" dxfId="0">
      <formula>E4=0</formula>
    </cfRule>
    <cfRule type="expression" priority="3" aboveAverage="0" equalAverage="0" bottom="0" percent="0" rank="0" text="" dxfId="1">
      <formula>AND(E4&gt;0,E4&lt;=5)</formula>
    </cfRule>
  </conditionalFormatting>
  <conditionalFormatting sqref="E5">
    <cfRule type="expression" priority="4" aboveAverage="0" equalAverage="0" bottom="0" percent="0" rank="0" text="" dxfId="0">
      <formula>E5=0</formula>
    </cfRule>
    <cfRule type="expression" priority="5" aboveAverage="0" equalAverage="0" bottom="0" percent="0" rank="0" text="" dxfId="1">
      <formula>AND(E5&gt;0,E5&lt;=5)</formula>
    </cfRule>
  </conditionalFormatting>
  <conditionalFormatting sqref="E6">
    <cfRule type="expression" priority="6" aboveAverage="0" equalAverage="0" bottom="0" percent="0" rank="0" text="" dxfId="0">
      <formula>E6=0</formula>
    </cfRule>
    <cfRule type="expression" priority="7" aboveAverage="0" equalAverage="0" bottom="0" percent="0" rank="0" text="" dxfId="1">
      <formula>AND(E6&gt;0,E6&lt;=5)</formula>
    </cfRule>
  </conditionalFormatting>
  <conditionalFormatting sqref="E7">
    <cfRule type="expression" priority="8" aboveAverage="0" equalAverage="0" bottom="0" percent="0" rank="0" text="" dxfId="0">
      <formula>E7=0</formula>
    </cfRule>
    <cfRule type="expression" priority="9" aboveAverage="0" equalAverage="0" bottom="0" percent="0" rank="0" text="" dxfId="1">
      <formula>AND(E7&gt;0,E7&lt;=5)</formula>
    </cfRule>
  </conditionalFormatting>
  <conditionalFormatting sqref="E8">
    <cfRule type="expression" priority="10" aboveAverage="0" equalAverage="0" bottom="0" percent="0" rank="0" text="" dxfId="0">
      <formula>E8=0</formula>
    </cfRule>
    <cfRule type="expression" priority="11" aboveAverage="0" equalAverage="0" bottom="0" percent="0" rank="0" text="" dxfId="1">
      <formula>AND(E8&gt;0,E8&lt;=5)</formula>
    </cfRule>
  </conditionalFormatting>
  <conditionalFormatting sqref="E9">
    <cfRule type="expression" priority="12" aboveAverage="0" equalAverage="0" bottom="0" percent="0" rank="0" text="" dxfId="0">
      <formula>E9=0</formula>
    </cfRule>
    <cfRule type="expression" priority="13" aboveAverage="0" equalAverage="0" bottom="0" percent="0" rank="0" text="" dxfId="1">
      <formula>AND(E9&gt;0,E9&lt;=5)</formula>
    </cfRule>
  </conditionalFormatting>
  <conditionalFormatting sqref="E10">
    <cfRule type="expression" priority="14" aboveAverage="0" equalAverage="0" bottom="0" percent="0" rank="0" text="" dxfId="0">
      <formula>E10=0</formula>
    </cfRule>
    <cfRule type="expression" priority="15" aboveAverage="0" equalAverage="0" bottom="0" percent="0" rank="0" text="" dxfId="1">
      <formula>AND(E10&gt;0,E10&lt;=5)</formula>
    </cfRule>
  </conditionalFormatting>
  <conditionalFormatting sqref="E11">
    <cfRule type="expression" priority="16" aboveAverage="0" equalAverage="0" bottom="0" percent="0" rank="0" text="" dxfId="0">
      <formula>E11=0</formula>
    </cfRule>
    <cfRule type="expression" priority="17" aboveAverage="0" equalAverage="0" bottom="0" percent="0" rank="0" text="" dxfId="1">
      <formula>AND(E11&gt;0,E11&lt;=5)</formula>
    </cfRule>
  </conditionalFormatting>
  <conditionalFormatting sqref="E12">
    <cfRule type="expression" priority="18" aboveAverage="0" equalAverage="0" bottom="0" percent="0" rank="0" text="" dxfId="0">
      <formula>E12=0</formula>
    </cfRule>
    <cfRule type="expression" priority="19" aboveAverage="0" equalAverage="0" bottom="0" percent="0" rank="0" text="" dxfId="1">
      <formula>AND(E12&gt;0,E12&lt;=5)</formula>
    </cfRule>
  </conditionalFormatting>
  <conditionalFormatting sqref="E13">
    <cfRule type="expression" priority="20" aboveAverage="0" equalAverage="0" bottom="0" percent="0" rank="0" text="" dxfId="0">
      <formula>E13=0</formula>
    </cfRule>
    <cfRule type="expression" priority="21" aboveAverage="0" equalAverage="0" bottom="0" percent="0" rank="0" text="" dxfId="1">
      <formula>AND(E13&gt;0,E13&lt;=5)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5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25"/>
    <col collapsed="false" customWidth="true" hidden="false" outlineLevel="0" max="6" min="6" style="0" width="8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8"/>
    <col collapsed="false" customWidth="true" hidden="false" outlineLevel="0" max="12" min="11" style="0" width="14"/>
    <col collapsed="false" customWidth="true" hidden="false" outlineLevel="0" max="13" min="13" style="0" width="22"/>
    <col collapsed="false" customWidth="true" hidden="false" outlineLevel="0" max="14" min="14" style="0" width="28"/>
  </cols>
  <sheetData>
    <row r="1" customFormat="false" ht="36" hidden="false" customHeight="true" outlineLevel="0" collapsed="false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1.75" hidden="false" customHeight="true" outlineLevel="0" collapsed="false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9.75" hidden="false" customHeight="true" outlineLevel="0" collapsed="false">
      <c r="A3" s="3" t="s">
        <v>56</v>
      </c>
      <c r="B3" s="3" t="s">
        <v>57</v>
      </c>
      <c r="C3" s="3" t="s">
        <v>58</v>
      </c>
      <c r="D3" s="3" t="s">
        <v>59</v>
      </c>
      <c r="E3" s="3" t="s">
        <v>3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66</v>
      </c>
      <c r="M3" s="3" t="s">
        <v>67</v>
      </c>
      <c r="N3" s="3" t="s">
        <v>13</v>
      </c>
    </row>
    <row r="4" customFormat="false" ht="19.5" hidden="false" customHeight="true" outlineLevel="0" collapsed="false">
      <c r="A4" s="4" t="s">
        <v>68</v>
      </c>
      <c r="B4" s="4" t="s">
        <v>69</v>
      </c>
      <c r="C4" s="4" t="s">
        <v>70</v>
      </c>
      <c r="D4" s="4" t="s">
        <v>14</v>
      </c>
      <c r="E4" s="4" t="s">
        <v>15</v>
      </c>
      <c r="F4" s="5" t="n">
        <v>20</v>
      </c>
      <c r="G4" s="12" t="s">
        <v>71</v>
      </c>
      <c r="H4" s="12" t="s">
        <v>72</v>
      </c>
      <c r="I4" s="12" t="s">
        <v>72</v>
      </c>
      <c r="J4" s="5" t="n">
        <f aca="false">IF(I4&lt;&gt;"",I4-G4,H4-G4)</f>
        <v>2</v>
      </c>
      <c r="K4" s="7" t="n">
        <v>5</v>
      </c>
      <c r="L4" s="7" t="n">
        <f aca="false">F4*J4*K4</f>
        <v>200</v>
      </c>
      <c r="M4" s="4" t="s">
        <v>73</v>
      </c>
      <c r="N4" s="4"/>
    </row>
    <row r="5" customFormat="false" ht="19.5" hidden="false" customHeight="true" outlineLevel="0" collapsed="false">
      <c r="A5" s="8" t="s">
        <v>74</v>
      </c>
      <c r="B5" s="8" t="s">
        <v>75</v>
      </c>
      <c r="C5" s="8" t="s">
        <v>76</v>
      </c>
      <c r="D5" s="8" t="s">
        <v>19</v>
      </c>
      <c r="E5" s="8" t="s">
        <v>20</v>
      </c>
      <c r="F5" s="9" t="n">
        <v>8</v>
      </c>
      <c r="G5" s="13" t="s">
        <v>77</v>
      </c>
      <c r="H5" s="13" t="s">
        <v>78</v>
      </c>
      <c r="I5" s="13"/>
      <c r="J5" s="9" t="n">
        <f aca="false">IF(I5&lt;&gt;"",I5-G5,H5-G5)</f>
        <v>2</v>
      </c>
      <c r="K5" s="11" t="s">
        <v>79</v>
      </c>
      <c r="L5" s="11" t="n">
        <f aca="false">F5*J5*K5</f>
        <v>640</v>
      </c>
      <c r="M5" s="8" t="s">
        <v>80</v>
      </c>
      <c r="N5" s="8" t="s">
        <v>81</v>
      </c>
    </row>
    <row r="6" customFormat="false" ht="19.5" hidden="false" customHeight="true" outlineLevel="0" collapsed="false">
      <c r="A6" s="4" t="s">
        <v>82</v>
      </c>
      <c r="B6" s="4" t="s">
        <v>83</v>
      </c>
      <c r="C6" s="4" t="s">
        <v>84</v>
      </c>
      <c r="D6" s="4" t="s">
        <v>26</v>
      </c>
      <c r="E6" s="4" t="s">
        <v>27</v>
      </c>
      <c r="F6" s="5" t="n">
        <v>15</v>
      </c>
      <c r="G6" s="12" t="s">
        <v>85</v>
      </c>
      <c r="H6" s="12" t="s">
        <v>86</v>
      </c>
      <c r="I6" s="12" t="s">
        <v>87</v>
      </c>
      <c r="J6" s="5" t="n">
        <f aca="false">IF(I6&lt;&gt;"",I6-G6,H6-G6)</f>
        <v>4</v>
      </c>
      <c r="K6" s="7" t="n">
        <v>4</v>
      </c>
      <c r="L6" s="7" t="n">
        <f aca="false">F6*J6*K6</f>
        <v>240</v>
      </c>
      <c r="M6" s="4" t="s">
        <v>88</v>
      </c>
      <c r="N6" s="4" t="s">
        <v>89</v>
      </c>
    </row>
  </sheetData>
  <mergeCells count="2">
    <mergeCell ref="A1:N1"/>
    <mergeCell ref="A2:N2"/>
  </mergeCells>
  <conditionalFormatting sqref="M4">
    <cfRule type="expression" priority="2" aboveAverage="0" equalAverage="0" bottom="0" percent="0" rank="0" text="" dxfId="2">
      <formula>M4="Ativa"</formula>
    </cfRule>
    <cfRule type="expression" priority="3" aboveAverage="0" equalAverage="0" bottom="0" percent="0" rank="0" text="" dxfId="3">
      <formula>M4="Devolvido com Atraso"</formula>
    </cfRule>
    <cfRule type="expression" priority="4" aboveAverage="0" equalAverage="0" bottom="0" percent="0" rank="0" text="" dxfId="4">
      <formula>M4="Em Dia"</formula>
    </cfRule>
  </conditionalFormatting>
  <conditionalFormatting sqref="M5">
    <cfRule type="expression" priority="5" aboveAverage="0" equalAverage="0" bottom="0" percent="0" rank="0" text="" dxfId="2">
      <formula>M5="Ativa"</formula>
    </cfRule>
    <cfRule type="expression" priority="6" aboveAverage="0" equalAverage="0" bottom="0" percent="0" rank="0" text="" dxfId="3">
      <formula>M5="Devolvido com Atraso"</formula>
    </cfRule>
    <cfRule type="expression" priority="7" aboveAverage="0" equalAverage="0" bottom="0" percent="0" rank="0" text="" dxfId="4">
      <formula>M5="Em Dia"</formula>
    </cfRule>
  </conditionalFormatting>
  <conditionalFormatting sqref="M6">
    <cfRule type="expression" priority="8" aboveAverage="0" equalAverage="0" bottom="0" percent="0" rank="0" text="" dxfId="2">
      <formula>M6="Ativa"</formula>
    </cfRule>
    <cfRule type="expression" priority="9" aboveAverage="0" equalAverage="0" bottom="0" percent="0" rank="0" text="" dxfId="3">
      <formula>M6="Devolvido com Atraso"</formula>
    </cfRule>
    <cfRule type="expression" priority="10" aboveAverage="0" equalAverage="0" bottom="0" percent="0" rank="0" text="" dxfId="4">
      <formula>M6="Em Dia"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4"/>
    <col collapsed="false" customWidth="true" hidden="false" outlineLevel="0" max="7" min="6" style="0" width="16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20"/>
  </cols>
  <sheetData>
    <row r="1" customFormat="false" ht="36" hidden="false" customHeight="true" outlineLevel="0" collapsed="false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14" t="s">
        <v>91</v>
      </c>
      <c r="B2" s="14"/>
      <c r="C2" s="14"/>
      <c r="D2" s="14"/>
      <c r="E2" s="14"/>
      <c r="F2" s="14"/>
      <c r="G2" s="14"/>
      <c r="H2" s="14"/>
      <c r="I2" s="14"/>
      <c r="J2" s="14"/>
    </row>
    <row r="3" customFormat="false" ht="36" hidden="false" customHeight="true" outlineLevel="0" collapsed="false">
      <c r="A3" s="15" t="s">
        <v>92</v>
      </c>
      <c r="B3" s="15" t="s">
        <v>59</v>
      </c>
      <c r="C3" s="15" t="s">
        <v>3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67</v>
      </c>
      <c r="J3" s="15" t="s">
        <v>98</v>
      </c>
    </row>
    <row r="4" customFormat="false" ht="19.5" hidden="false" customHeight="true" outlineLevel="0" collapsed="false">
      <c r="A4" s="5" t="s">
        <v>99</v>
      </c>
      <c r="B4" s="5" t="s">
        <v>26</v>
      </c>
      <c r="C4" s="4" t="s">
        <v>27</v>
      </c>
      <c r="D4" s="4" t="s">
        <v>100</v>
      </c>
      <c r="E4" s="16" t="s">
        <v>101</v>
      </c>
      <c r="F4" s="16" t="s">
        <v>102</v>
      </c>
      <c r="G4" s="16" t="s">
        <v>103</v>
      </c>
      <c r="H4" s="7" t="n">
        <v>45</v>
      </c>
      <c r="I4" s="6" t="s">
        <v>104</v>
      </c>
      <c r="J4" s="4" t="s">
        <v>105</v>
      </c>
    </row>
    <row r="5" customFormat="false" ht="19.5" hidden="false" customHeight="true" outlineLevel="0" collapsed="false">
      <c r="A5" s="9" t="s">
        <v>106</v>
      </c>
      <c r="B5" s="9" t="s">
        <v>47</v>
      </c>
      <c r="C5" s="8" t="s">
        <v>48</v>
      </c>
      <c r="D5" s="8" t="s">
        <v>107</v>
      </c>
      <c r="E5" s="17" t="s">
        <v>108</v>
      </c>
      <c r="F5" s="17" t="s">
        <v>109</v>
      </c>
      <c r="G5" s="17"/>
      <c r="H5" s="11" t="s">
        <v>110</v>
      </c>
      <c r="I5" s="9" t="s">
        <v>111</v>
      </c>
      <c r="J5" s="8" t="s">
        <v>112</v>
      </c>
    </row>
  </sheetData>
  <mergeCells count="2">
    <mergeCell ref="A1:J1"/>
    <mergeCell ref="A2:J2"/>
  </mergeCells>
  <conditionalFormatting sqref="I4:I50">
    <cfRule type="expression" priority="2" aboveAverage="0" equalAverage="0" bottom="0" percent="0" rank="0" text="" dxfId="2">
      <formula>I4="Concluído"</formula>
    </cfRule>
    <cfRule type="expression" priority="3" aboveAverage="0" equalAverage="0" bottom="0" percent="0" rank="0" text="" dxfId="5">
      <formula>I4="Em andamento"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8" min="6" style="0" width="14"/>
  </cols>
  <sheetData>
    <row r="1" customFormat="false" ht="36" hidden="false" customHeight="true" outlineLevel="0" collapsed="false">
      <c r="A1" s="1" t="s">
        <v>113</v>
      </c>
      <c r="B1" s="1"/>
      <c r="C1" s="1"/>
      <c r="D1" s="1"/>
      <c r="E1" s="1"/>
      <c r="F1" s="1"/>
      <c r="G1" s="1"/>
      <c r="H1" s="1"/>
    </row>
    <row r="3" customFormat="false" ht="21.75" hidden="false" customHeight="true" outlineLevel="0" collapsed="false">
      <c r="A3" s="18" t="s">
        <v>114</v>
      </c>
      <c r="B3" s="18"/>
      <c r="C3" s="19" t="s">
        <v>115</v>
      </c>
      <c r="D3" s="19"/>
      <c r="E3" s="20" t="s">
        <v>116</v>
      </c>
      <c r="F3" s="20"/>
      <c r="G3" s="21" t="s">
        <v>117</v>
      </c>
      <c r="H3" s="21"/>
    </row>
    <row r="4" customFormat="false" ht="36" hidden="false" customHeight="true" outlineLevel="0" collapsed="false">
      <c r="A4" s="22" t="n">
        <f aca="false">COUNTA('Cadastro de Itens'!A4:A100)</f>
        <v>10</v>
      </c>
      <c r="B4" s="22"/>
      <c r="C4" s="23" t="n">
        <f aca="false">SUM('Cadastro de Itens'!D4:D100)</f>
        <v>195</v>
      </c>
      <c r="D4" s="23"/>
      <c r="E4" s="24" t="n">
        <f aca="false">COUNTIF('Controle de Locações'!M4:M100,"Ativa")</f>
        <v>1</v>
      </c>
      <c r="F4" s="24"/>
      <c r="G4" s="25" t="n">
        <f aca="false">COUNTIF(Manutenção!I4:I50,"Em andamento")</f>
        <v>1</v>
      </c>
      <c r="H4" s="25"/>
    </row>
    <row r="6" customFormat="false" ht="21.75" hidden="false" customHeight="true" outlineLevel="0" collapsed="false">
      <c r="A6" s="26" t="s">
        <v>118</v>
      </c>
      <c r="B6" s="26"/>
      <c r="C6" s="27" t="s">
        <v>119</v>
      </c>
      <c r="D6" s="27"/>
      <c r="E6" s="21" t="s">
        <v>120</v>
      </c>
      <c r="F6" s="21"/>
      <c r="G6" s="26" t="s">
        <v>121</v>
      </c>
      <c r="H6" s="26"/>
    </row>
    <row r="7" customFormat="false" ht="36" hidden="false" customHeight="true" outlineLevel="0" collapsed="false">
      <c r="A7" s="28" t="n">
        <f aca="false">COUNTIF('Cadastro de Itens'!E4:E100,0)</f>
        <v>0</v>
      </c>
      <c r="B7" s="28"/>
      <c r="C7" s="29" t="n">
        <f aca="false">SUM('Controle de Locações'!L4:L100)</f>
        <v>1080</v>
      </c>
      <c r="D7" s="29"/>
      <c r="E7" s="30" t="n">
        <f aca="false">SUM(Manutenção!H4:H50)</f>
        <v>45</v>
      </c>
      <c r="F7" s="30"/>
      <c r="G7" s="28" t="n">
        <f aca="false">COUNTIF('Controle de Locações'!M4:M100,"Devolvido com Atraso")</f>
        <v>1</v>
      </c>
      <c r="H7" s="28"/>
    </row>
    <row r="9" customFormat="false" ht="24" hidden="false" customHeight="true" outlineLevel="0" collapsed="false">
      <c r="A9" s="2" t="s">
        <v>122</v>
      </c>
      <c r="B9" s="2"/>
      <c r="C9" s="2"/>
      <c r="D9" s="2"/>
      <c r="E9" s="2"/>
      <c r="F9" s="2"/>
      <c r="G9" s="2"/>
      <c r="H9" s="2"/>
    </row>
    <row r="10" customFormat="false" ht="24" hidden="false" customHeight="true" outlineLevel="0" collapsed="false">
      <c r="A10" s="31" t="s">
        <v>4</v>
      </c>
      <c r="B10" s="31" t="s">
        <v>123</v>
      </c>
      <c r="C10" s="31" t="s">
        <v>124</v>
      </c>
      <c r="D10" s="31" t="s">
        <v>125</v>
      </c>
      <c r="E10" s="31" t="s">
        <v>126</v>
      </c>
    </row>
    <row r="11" customFormat="false" ht="19.5" hidden="false" customHeight="true" outlineLevel="0" collapsed="false">
      <c r="A11" s="9" t="s">
        <v>16</v>
      </c>
      <c r="B11" s="9" t="n">
        <f aca="false">SUMIF('Cadastro de Itens'!C4:C100,A11,'Cadastro de Itens'!D4:D100)</f>
        <v>120</v>
      </c>
      <c r="C11" s="9" t="n">
        <f aca="false">SUMIF('Cadastro de Itens'!C4:C100,A11,'Cadastro de Itens'!E4:E100)</f>
        <v>120</v>
      </c>
      <c r="D11" s="9" t="n">
        <f aca="false">SUMIF('Cadastro de Itens'!C4:C100,A11,'Cadastro de Itens'!F4:F100)</f>
        <v>0</v>
      </c>
      <c r="E11" s="9" t="n">
        <f aca="false">SUMIF('Cadastro de Itens'!C4:C100,A11,'Cadastro de Itens'!G4:G100)</f>
        <v>0</v>
      </c>
    </row>
    <row r="12" customFormat="false" ht="19.5" hidden="false" customHeight="true" outlineLevel="0" collapsed="false">
      <c r="A12" s="5" t="s">
        <v>21</v>
      </c>
      <c r="B12" s="5" t="n">
        <f aca="false">SUMIF('Cadastro de Itens'!C4:C100,A12,'Cadastro de Itens'!D4:D100)</f>
        <v>37</v>
      </c>
      <c r="C12" s="5" t="n">
        <f aca="false">SUMIF('Cadastro de Itens'!C4:C100,A12,'Cadastro de Itens'!E4:E100)</f>
        <v>37</v>
      </c>
      <c r="D12" s="5" t="n">
        <f aca="false">SUMIF('Cadastro de Itens'!C4:C100,A12,'Cadastro de Itens'!F4:F100)</f>
        <v>0</v>
      </c>
      <c r="E12" s="5" t="n">
        <f aca="false">SUMIF('Cadastro de Itens'!C4:C100,A12,'Cadastro de Itens'!G4:G100)</f>
        <v>0</v>
      </c>
    </row>
    <row r="13" customFormat="false" ht="19.5" hidden="false" customHeight="true" outlineLevel="0" collapsed="false">
      <c r="A13" s="9" t="s">
        <v>33</v>
      </c>
      <c r="B13" s="9" t="n">
        <f aca="false">SUMIF('Cadastro de Itens'!C4:C100,A13,'Cadastro de Itens'!D4:D100)</f>
        <v>8</v>
      </c>
      <c r="C13" s="9" t="n">
        <f aca="false">SUMIF('Cadastro de Itens'!C4:C100,A13,'Cadastro de Itens'!E4:E100)</f>
        <v>8</v>
      </c>
      <c r="D13" s="9" t="n">
        <f aca="false">SUMIF('Cadastro de Itens'!C4:C100,A13,'Cadastro de Itens'!F4:F100)</f>
        <v>0</v>
      </c>
      <c r="E13" s="9" t="n">
        <f aca="false">SUMIF('Cadastro de Itens'!C4:C100,A13,'Cadastro de Itens'!G4:G100)</f>
        <v>0</v>
      </c>
    </row>
    <row r="14" customFormat="false" ht="19.5" hidden="false" customHeight="true" outlineLevel="0" collapsed="false">
      <c r="A14" s="5" t="s">
        <v>37</v>
      </c>
      <c r="B14" s="5" t="n">
        <f aca="false">SUMIF('Cadastro de Itens'!C4:C100,A14,'Cadastro de Itens'!D4:D100)</f>
        <v>4</v>
      </c>
      <c r="C14" s="5" t="n">
        <f aca="false">SUMIF('Cadastro de Itens'!C4:C100,A14,'Cadastro de Itens'!E4:E100)</f>
        <v>4</v>
      </c>
      <c r="D14" s="5" t="n">
        <f aca="false">SUMIF('Cadastro de Itens'!C4:C100,A14,'Cadastro de Itens'!F4:F100)</f>
        <v>0</v>
      </c>
      <c r="E14" s="5" t="n">
        <f aca="false">SUMIF('Cadastro de Itens'!C4:C100,A14,'Cadastro de Itens'!G4:G100)</f>
        <v>0</v>
      </c>
    </row>
    <row r="15" customFormat="false" ht="19.5" hidden="false" customHeight="true" outlineLevel="0" collapsed="false">
      <c r="A15" s="9" t="s">
        <v>41</v>
      </c>
      <c r="B15" s="9" t="n">
        <f aca="false">SUMIF('Cadastro de Itens'!C4:C100,A15,'Cadastro de Itens'!D4:D100)</f>
        <v>6</v>
      </c>
      <c r="C15" s="9" t="n">
        <f aca="false">SUMIF('Cadastro de Itens'!C4:C100,A15,'Cadastro de Itens'!E4:E100)</f>
        <v>6</v>
      </c>
      <c r="D15" s="9" t="n">
        <f aca="false">SUMIF('Cadastro de Itens'!C4:C100,A15,'Cadastro de Itens'!F4:F100)</f>
        <v>0</v>
      </c>
      <c r="E15" s="9" t="n">
        <f aca="false">SUMIF('Cadastro de Itens'!C4:C100,A15,'Cadastro de Itens'!G4:G100)</f>
        <v>0</v>
      </c>
    </row>
    <row r="16" customFormat="false" ht="19.5" hidden="false" customHeight="true" outlineLevel="0" collapsed="false">
      <c r="A16" s="5" t="s">
        <v>45</v>
      </c>
      <c r="B16" s="5" t="n">
        <f aca="false">SUMIF('Cadastro de Itens'!C4:C100,A16,'Cadastro de Itens'!D4:D100)</f>
        <v>20</v>
      </c>
      <c r="C16" s="5" t="n">
        <f aca="false">SUMIF('Cadastro de Itens'!C4:C100,A16,'Cadastro de Itens'!E4:E100)</f>
        <v>20</v>
      </c>
      <c r="D16" s="5" t="n">
        <f aca="false">SUMIF('Cadastro de Itens'!C4:C100,A16,'Cadastro de Itens'!F4:F100)</f>
        <v>0</v>
      </c>
      <c r="E16" s="5" t="n">
        <f aca="false">SUMIF('Cadastro de Itens'!C4:C100,A16,'Cadastro de Itens'!G4:G100)</f>
        <v>0</v>
      </c>
    </row>
  </sheetData>
  <mergeCells count="18">
    <mergeCell ref="A1:H1"/>
    <mergeCell ref="A3:B3"/>
    <mergeCell ref="C3:D3"/>
    <mergeCell ref="E3:F3"/>
    <mergeCell ref="G3:H3"/>
    <mergeCell ref="A4:B4"/>
    <mergeCell ref="C4:D4"/>
    <mergeCell ref="E4:F4"/>
    <mergeCell ref="G4:H4"/>
    <mergeCell ref="A6:B6"/>
    <mergeCell ref="C6:D6"/>
    <mergeCell ref="E6:F6"/>
    <mergeCell ref="G6:H6"/>
    <mergeCell ref="A7:B7"/>
    <mergeCell ref="C7:D7"/>
    <mergeCell ref="E7:F7"/>
    <mergeCell ref="G7:H7"/>
    <mergeCell ref="A9:H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36" hidden="false" customHeight="true" outlineLevel="0" collapsed="false">
      <c r="A1" s="1" t="s">
        <v>127</v>
      </c>
      <c r="B1" s="1"/>
      <c r="C1" s="1"/>
      <c r="D1" s="1"/>
    </row>
    <row r="3" customFormat="false" ht="24" hidden="false" customHeight="true" outlineLevel="0" collapsed="false">
      <c r="A3" s="32" t="s">
        <v>128</v>
      </c>
      <c r="B3" s="32"/>
      <c r="C3" s="32"/>
      <c r="D3" s="32"/>
    </row>
    <row r="4" customFormat="false" ht="18" hidden="false" customHeight="true" outlineLevel="0" collapsed="false">
      <c r="A4" s="33" t="s">
        <v>129</v>
      </c>
      <c r="B4" s="33"/>
      <c r="C4" s="33"/>
      <c r="D4" s="33"/>
    </row>
    <row r="5" customFormat="false" ht="18" hidden="false" customHeight="true" outlineLevel="0" collapsed="false">
      <c r="A5" s="34" t="s">
        <v>130</v>
      </c>
      <c r="B5" s="34"/>
      <c r="C5" s="34"/>
      <c r="D5" s="34"/>
    </row>
    <row r="6" customFormat="false" ht="18" hidden="false" customHeight="true" outlineLevel="0" collapsed="false">
      <c r="A6" s="33" t="s">
        <v>131</v>
      </c>
      <c r="B6" s="33"/>
      <c r="C6" s="33"/>
      <c r="D6" s="33"/>
    </row>
    <row r="7" customFormat="false" ht="18" hidden="false" customHeight="true" outlineLevel="0" collapsed="false">
      <c r="A7" s="34" t="s">
        <v>132</v>
      </c>
      <c r="B7" s="34"/>
      <c r="C7" s="34"/>
      <c r="D7" s="34"/>
    </row>
    <row r="8" customFormat="false" ht="18" hidden="false" customHeight="true" outlineLevel="0" collapsed="false">
      <c r="A8" s="33" t="s">
        <v>133</v>
      </c>
      <c r="B8" s="33"/>
      <c r="C8" s="33"/>
      <c r="D8" s="33"/>
    </row>
    <row r="10" customFormat="false" ht="24" hidden="false" customHeight="true" outlineLevel="0" collapsed="false">
      <c r="A10" s="35" t="s">
        <v>134</v>
      </c>
      <c r="B10" s="35"/>
      <c r="C10" s="35"/>
      <c r="D10" s="35"/>
    </row>
    <row r="11" customFormat="false" ht="18" hidden="false" customHeight="true" outlineLevel="0" collapsed="false">
      <c r="A11" s="34" t="s">
        <v>135</v>
      </c>
      <c r="B11" s="34"/>
      <c r="C11" s="34"/>
      <c r="D11" s="34"/>
    </row>
    <row r="12" customFormat="false" ht="18" hidden="false" customHeight="true" outlineLevel="0" collapsed="false">
      <c r="A12" s="33" t="s">
        <v>136</v>
      </c>
      <c r="B12" s="33"/>
      <c r="C12" s="33"/>
      <c r="D12" s="33"/>
    </row>
    <row r="13" customFormat="false" ht="18" hidden="false" customHeight="true" outlineLevel="0" collapsed="false">
      <c r="A13" s="34" t="s">
        <v>137</v>
      </c>
      <c r="B13" s="34"/>
      <c r="C13" s="34"/>
      <c r="D13" s="34"/>
    </row>
    <row r="14" customFormat="false" ht="18" hidden="false" customHeight="true" outlineLevel="0" collapsed="false">
      <c r="A14" s="33" t="s">
        <v>138</v>
      </c>
      <c r="B14" s="33"/>
      <c r="C14" s="33"/>
      <c r="D14" s="33"/>
    </row>
    <row r="15" customFormat="false" ht="18" hidden="false" customHeight="true" outlineLevel="0" collapsed="false">
      <c r="A15" s="34" t="s">
        <v>139</v>
      </c>
      <c r="B15" s="34"/>
      <c r="C15" s="34"/>
      <c r="D15" s="34"/>
    </row>
    <row r="17" customFormat="false" ht="24" hidden="false" customHeight="true" outlineLevel="0" collapsed="false">
      <c r="A17" s="36" t="s">
        <v>140</v>
      </c>
      <c r="B17" s="36"/>
      <c r="C17" s="36"/>
      <c r="D17" s="36"/>
    </row>
    <row r="18" customFormat="false" ht="18" hidden="false" customHeight="true" outlineLevel="0" collapsed="false">
      <c r="A18" s="33" t="s">
        <v>141</v>
      </c>
      <c r="B18" s="33"/>
      <c r="C18" s="33"/>
      <c r="D18" s="33"/>
    </row>
    <row r="19" customFormat="false" ht="18" hidden="false" customHeight="true" outlineLevel="0" collapsed="false">
      <c r="A19" s="34" t="s">
        <v>142</v>
      </c>
      <c r="B19" s="34"/>
      <c r="C19" s="34"/>
      <c r="D19" s="34"/>
    </row>
    <row r="20" customFormat="false" ht="18" hidden="false" customHeight="true" outlineLevel="0" collapsed="false">
      <c r="A20" s="33" t="s">
        <v>143</v>
      </c>
      <c r="B20" s="33"/>
      <c r="C20" s="33"/>
      <c r="D20" s="33"/>
    </row>
    <row r="21" customFormat="false" ht="18" hidden="false" customHeight="true" outlineLevel="0" collapsed="false">
      <c r="A21" s="34" t="s">
        <v>144</v>
      </c>
      <c r="B21" s="34"/>
      <c r="C21" s="34"/>
      <c r="D21" s="34"/>
    </row>
    <row r="23" customFormat="false" ht="24" hidden="false" customHeight="true" outlineLevel="0" collapsed="false">
      <c r="A23" s="37" t="s">
        <v>145</v>
      </c>
      <c r="B23" s="37"/>
      <c r="C23" s="37"/>
      <c r="D23" s="37"/>
    </row>
    <row r="24" customFormat="false" ht="18" hidden="false" customHeight="true" outlineLevel="0" collapsed="false">
      <c r="A24" s="33" t="s">
        <v>146</v>
      </c>
      <c r="B24" s="33"/>
      <c r="C24" s="33"/>
      <c r="D24" s="33"/>
    </row>
    <row r="25" customFormat="false" ht="18" hidden="false" customHeight="true" outlineLevel="0" collapsed="false">
      <c r="A25" s="34" t="s">
        <v>147</v>
      </c>
      <c r="B25" s="34"/>
      <c r="C25" s="34"/>
      <c r="D25" s="34"/>
    </row>
    <row r="26" customFormat="false" ht="18" hidden="false" customHeight="true" outlineLevel="0" collapsed="false">
      <c r="A26" s="33" t="s">
        <v>148</v>
      </c>
      <c r="B26" s="33"/>
      <c r="C26" s="33"/>
      <c r="D26" s="33"/>
    </row>
  </sheetData>
  <mergeCells count="22">
    <mergeCell ref="A1:D1"/>
    <mergeCell ref="A3:D3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  <mergeCell ref="A23:D23"/>
    <mergeCell ref="A24:D24"/>
    <mergeCell ref="A25:D25"/>
    <mergeCell ref="A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2026-06-26T02:16:31Z</dcterms:created>
  <dc:creator>openpyxl</dc:creator>
  <dc:description/>
  <dc:language>en-US</dc:language>
  <cp:lastModifiedBy/>
  <dcterms:modified xsi:type="dcterms:W3CDTF">2026-06-26T02:16:31Z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